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R:\Ufficio\Piano E MACRO DI LAVORO\CONSUNTIVI\2025\"/>
    </mc:Choice>
  </mc:AlternateContent>
  <xr:revisionPtr revIDLastSave="0" documentId="13_ncr:1_{671F446D-0F52-47C2-8932-88B31180E69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ensi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N48" i="1"/>
  <c r="N47" i="1"/>
  <c r="N50" i="1" s="1"/>
  <c r="M50" i="1"/>
  <c r="L50" i="1"/>
  <c r="K50" i="1"/>
  <c r="J50" i="1"/>
  <c r="I50" i="1"/>
  <c r="H50" i="1"/>
  <c r="E50" i="1"/>
  <c r="D50" i="1"/>
  <c r="C50" i="1"/>
  <c r="B50" i="1"/>
  <c r="F50" i="1"/>
  <c r="N42" i="1"/>
  <c r="J43" i="1"/>
  <c r="F41" i="1"/>
  <c r="N41" i="1"/>
  <c r="M43" i="1"/>
  <c r="L43" i="1"/>
  <c r="K43" i="1"/>
  <c r="I43" i="1"/>
  <c r="H43" i="1"/>
  <c r="G43" i="1"/>
  <c r="F43" i="1"/>
  <c r="E43" i="1"/>
  <c r="D43" i="1"/>
  <c r="C43" i="1"/>
  <c r="B43" i="1"/>
  <c r="M36" i="1"/>
  <c r="J33" i="1"/>
  <c r="J36" i="1" s="1"/>
  <c r="C36" i="1"/>
  <c r="L36" i="1"/>
  <c r="K36" i="1"/>
  <c r="I36" i="1"/>
  <c r="H36" i="1"/>
  <c r="G36" i="1"/>
  <c r="F36" i="1"/>
  <c r="E36" i="1"/>
  <c r="D36" i="1"/>
  <c r="B36" i="1"/>
  <c r="N35" i="1"/>
  <c r="N34" i="1"/>
  <c r="M29" i="1"/>
  <c r="L29" i="1"/>
  <c r="K29" i="1"/>
  <c r="J29" i="1"/>
  <c r="I29" i="1"/>
  <c r="H29" i="1"/>
  <c r="G29" i="1"/>
  <c r="F29" i="1"/>
  <c r="E29" i="1"/>
  <c r="D29" i="1"/>
  <c r="C29" i="1"/>
  <c r="B29" i="1"/>
  <c r="N26" i="1"/>
  <c r="N27" i="1"/>
  <c r="N28" i="1"/>
  <c r="M22" i="1"/>
  <c r="L22" i="1"/>
  <c r="K22" i="1"/>
  <c r="J22" i="1"/>
  <c r="D22" i="1"/>
  <c r="E22" i="1"/>
  <c r="F22" i="1"/>
  <c r="G22" i="1"/>
  <c r="H22" i="1"/>
  <c r="I22" i="1"/>
  <c r="G50" i="1" l="1"/>
  <c r="N40" i="1"/>
  <c r="N43" i="1" s="1"/>
  <c r="N33" i="1"/>
  <c r="N36" i="1" s="1"/>
  <c r="N29" i="1"/>
  <c r="B21" i="1"/>
  <c r="B20" i="1"/>
  <c r="B19" i="1"/>
  <c r="C21" i="1" l="1"/>
  <c r="N21" i="1"/>
  <c r="C20" i="1"/>
  <c r="N20" i="1"/>
  <c r="C19" i="1"/>
  <c r="N19" i="1"/>
  <c r="N22" i="1" s="1"/>
  <c r="C22" i="1"/>
  <c r="B22" i="1"/>
</calcChain>
</file>

<file path=xl/sharedStrings.xml><?xml version="1.0" encoding="utf-8"?>
<sst xmlns="http://schemas.openxmlformats.org/spreadsheetml/2006/main" count="127" uniqueCount="25">
  <si>
    <t>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</si>
  <si>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</si>
  <si>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</si>
  <si>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</si>
  <si>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</si>
  <si>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</si>
  <si>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</si>
  <si>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</si>
  <si>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</si>
  <si>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</si>
  <si>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</si>
  <si>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</si>
  <si>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</si>
  <si>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REGIONALI</t>
  </si>
  <si>
    <t>NAZIONALI</t>
  </si>
  <si>
    <t>INTERNAZIONALI</t>
  </si>
  <si>
    <t>ANNO 2019</t>
  </si>
  <si>
    <t>Numero di corse di linea (internazionali, nazionali, regionali e provinciali)</t>
  </si>
  <si>
    <t>TOTALE ANNO</t>
  </si>
  <si>
    <t>TOTALE CORSE</t>
  </si>
  <si>
    <t>ANNO 2021</t>
  </si>
  <si>
    <t>ANNO 2022</t>
  </si>
  <si>
    <t>ANNO 2023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</si>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</sst>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28" workbookViewId="0">
      <selection activeCell="G47" sqref="G47:G49"/>
    </sheetView>
  </sheetViews>
  <sheetFormatPr defaultColWidth="9.109375" defaultRowHeight="14.4" x14ac:dyDescent="0.3"/>
  <cols>
    <col min="1" max="1" width="15.88671875" bestFit="1" customWidth="1"/>
    <col min="2" max="2" width="9.5546875" bestFit="1" customWidth="1"/>
    <col min="3" max="3" width="9.6640625" bestFit="1" customWidth="1"/>
    <col min="4" max="4" width="7.6640625" bestFit="1" customWidth="1"/>
    <col min="5" max="5" width="7" bestFit="1" customWidth="1"/>
    <col min="6" max="6" width="9" bestFit="1" customWidth="1"/>
    <col min="7" max="7" width="8.6640625" bestFit="1" customWidth="1"/>
    <col min="8" max="8" width="7.5546875" bestFit="1" customWidth="1"/>
    <col min="9" max="9" width="8.5546875" bestFit="1" customWidth="1"/>
    <col min="10" max="10" width="11.109375" bestFit="1" customWidth="1"/>
    <col min="11" max="11" width="9.109375" bestFit="1" customWidth="1"/>
    <col min="12" max="12" width="11.33203125" bestFit="1" customWidth="1"/>
    <col min="13" max="13" width="10.109375" bestFit="1" customWidth="1"/>
    <col min="14" max="14" width="13.6640625" bestFit="1" customWidth="1"/>
  </cols>
  <sheetData>
    <row r="1" spans="1:14" x14ac:dyDescent="0.3">
      <c r="A1" s="1" t="s">
        <v>17</v>
      </c>
    </row>
    <row r="3" spans="1:14" x14ac:dyDescent="0.3">
      <c r="A3" s="1" t="s">
        <v>16</v>
      </c>
    </row>
    <row r="4" spans="1:14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18</v>
      </c>
    </row>
    <row r="5" spans="1:14" x14ac:dyDescent="0.3">
      <c r="A5" s="3" t="s">
        <v>13</v>
      </c>
      <c r="B5" s="4">
        <v>10388</v>
      </c>
      <c r="C5" s="4">
        <v>9712</v>
      </c>
      <c r="D5" s="4">
        <v>10494</v>
      </c>
      <c r="E5" s="4">
        <v>9649</v>
      </c>
      <c r="F5" s="4">
        <v>10616</v>
      </c>
      <c r="G5" s="4">
        <v>8728</v>
      </c>
      <c r="H5" s="4">
        <v>9010</v>
      </c>
      <c r="I5" s="4">
        <v>6672</v>
      </c>
      <c r="J5" s="4">
        <v>9371</v>
      </c>
      <c r="K5" s="4">
        <v>10965</v>
      </c>
      <c r="L5" s="4">
        <v>10118</v>
      </c>
      <c r="M5" s="4">
        <v>9654</v>
      </c>
      <c r="N5" s="5">
        <v>115377</v>
      </c>
    </row>
    <row r="6" spans="1:14" x14ac:dyDescent="0.3">
      <c r="A6" s="3" t="s">
        <v>14</v>
      </c>
      <c r="B6" s="4">
        <v>7177</v>
      </c>
      <c r="C6" s="4">
        <v>6209</v>
      </c>
      <c r="D6" s="4">
        <v>6918</v>
      </c>
      <c r="E6" s="4">
        <v>7071</v>
      </c>
      <c r="F6" s="4">
        <v>7291</v>
      </c>
      <c r="G6" s="4">
        <v>7276</v>
      </c>
      <c r="H6" s="4">
        <v>7895</v>
      </c>
      <c r="I6" s="4">
        <v>8269</v>
      </c>
      <c r="J6" s="4">
        <v>7488</v>
      </c>
      <c r="K6" s="4">
        <v>7712</v>
      </c>
      <c r="L6" s="4">
        <v>7206</v>
      </c>
      <c r="M6" s="4">
        <v>7705</v>
      </c>
      <c r="N6" s="5">
        <v>88217</v>
      </c>
    </row>
    <row r="7" spans="1:14" x14ac:dyDescent="0.3">
      <c r="A7" s="3" t="s">
        <v>15</v>
      </c>
      <c r="B7" s="4">
        <v>1658</v>
      </c>
      <c r="C7" s="4">
        <v>1466</v>
      </c>
      <c r="D7" s="4">
        <v>1683</v>
      </c>
      <c r="E7" s="4">
        <v>1754</v>
      </c>
      <c r="F7" s="4">
        <v>1815</v>
      </c>
      <c r="G7" s="4">
        <v>2350</v>
      </c>
      <c r="H7" s="4">
        <v>2816</v>
      </c>
      <c r="I7" s="4">
        <v>3051</v>
      </c>
      <c r="J7" s="4">
        <v>2628</v>
      </c>
      <c r="K7" s="4">
        <v>2240</v>
      </c>
      <c r="L7" s="4">
        <v>2047</v>
      </c>
      <c r="M7" s="4">
        <v>2253</v>
      </c>
      <c r="N7" s="5">
        <v>25761</v>
      </c>
    </row>
    <row r="8" spans="1:14" x14ac:dyDescent="0.3">
      <c r="A8" s="7" t="s">
        <v>19</v>
      </c>
      <c r="B8" s="5">
        <v>19223</v>
      </c>
      <c r="C8" s="5">
        <v>17387</v>
      </c>
      <c r="D8" s="5">
        <v>19095</v>
      </c>
      <c r="E8" s="5">
        <v>18474</v>
      </c>
      <c r="F8" s="5">
        <v>19722</v>
      </c>
      <c r="G8" s="5">
        <v>18354</v>
      </c>
      <c r="H8" s="5">
        <v>19721</v>
      </c>
      <c r="I8" s="5">
        <v>17992</v>
      </c>
      <c r="J8" s="5">
        <v>19487</v>
      </c>
      <c r="K8" s="5">
        <v>20917</v>
      </c>
      <c r="L8" s="5">
        <v>19371</v>
      </c>
      <c r="M8" s="5">
        <v>19612</v>
      </c>
      <c r="N8" s="6">
        <v>229355</v>
      </c>
    </row>
    <row r="10" spans="1:14" x14ac:dyDescent="0.3">
      <c r="A10" s="1" t="s">
        <v>0</v>
      </c>
    </row>
    <row r="11" spans="1:14" x14ac:dyDescent="0.3">
      <c r="A11" s="2"/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10</v>
      </c>
      <c r="L11" s="2" t="s">
        <v>11</v>
      </c>
      <c r="M11" s="2" t="s">
        <v>12</v>
      </c>
      <c r="N11" s="2" t="s">
        <v>18</v>
      </c>
    </row>
    <row r="12" spans="1:14" x14ac:dyDescent="0.3">
      <c r="A12" s="3" t="s">
        <v>13</v>
      </c>
      <c r="B12" s="4">
        <v>10118</v>
      </c>
      <c r="C12" s="4">
        <v>9984</v>
      </c>
      <c r="D12" s="4">
        <v>9499</v>
      </c>
      <c r="E12" s="4">
        <v>8492</v>
      </c>
      <c r="F12" s="4">
        <v>8684</v>
      </c>
      <c r="G12" s="4">
        <v>7993</v>
      </c>
      <c r="H12" s="4">
        <v>8612</v>
      </c>
      <c r="I12" s="4">
        <v>6082</v>
      </c>
      <c r="J12" s="4">
        <v>9786</v>
      </c>
      <c r="K12" s="4">
        <v>11274</v>
      </c>
      <c r="L12" s="4">
        <v>10765</v>
      </c>
      <c r="M12" s="4">
        <v>10202</v>
      </c>
      <c r="N12" s="5">
        <v>111491</v>
      </c>
    </row>
    <row r="13" spans="1:14" x14ac:dyDescent="0.3">
      <c r="A13" s="3" t="s">
        <v>14</v>
      </c>
      <c r="B13" s="4">
        <v>7378</v>
      </c>
      <c r="C13" s="4">
        <v>6735</v>
      </c>
      <c r="D13" s="4">
        <v>1993</v>
      </c>
      <c r="E13" s="4">
        <v>0</v>
      </c>
      <c r="F13" s="4">
        <v>942</v>
      </c>
      <c r="G13" s="4">
        <v>2300</v>
      </c>
      <c r="H13" s="4">
        <v>4136</v>
      </c>
      <c r="I13" s="4">
        <v>5418</v>
      </c>
      <c r="J13" s="4">
        <v>4655</v>
      </c>
      <c r="K13" s="4">
        <v>4320</v>
      </c>
      <c r="L13" s="4">
        <v>1794</v>
      </c>
      <c r="M13" s="4">
        <v>1904</v>
      </c>
      <c r="N13" s="5">
        <v>41575</v>
      </c>
    </row>
    <row r="14" spans="1:14" x14ac:dyDescent="0.3">
      <c r="A14" s="3" t="s">
        <v>15</v>
      </c>
      <c r="B14" s="4">
        <v>2077</v>
      </c>
      <c r="C14" s="4">
        <v>1893</v>
      </c>
      <c r="D14" s="4">
        <v>551</v>
      </c>
      <c r="E14" s="4">
        <v>0</v>
      </c>
      <c r="F14" s="4">
        <v>12</v>
      </c>
      <c r="G14" s="4">
        <v>182</v>
      </c>
      <c r="H14" s="4">
        <v>955</v>
      </c>
      <c r="I14" s="4">
        <v>1498</v>
      </c>
      <c r="J14" s="4">
        <v>1175</v>
      </c>
      <c r="K14" s="4">
        <v>900</v>
      </c>
      <c r="L14" s="4">
        <v>355</v>
      </c>
      <c r="M14" s="4">
        <v>280</v>
      </c>
      <c r="N14" s="5">
        <v>9878</v>
      </c>
    </row>
    <row r="15" spans="1:14" x14ac:dyDescent="0.3">
      <c r="A15" s="7" t="s">
        <v>19</v>
      </c>
      <c r="B15" s="5">
        <v>19573</v>
      </c>
      <c r="C15" s="5">
        <v>18612</v>
      </c>
      <c r="D15" s="5">
        <v>12043</v>
      </c>
      <c r="E15" s="5">
        <v>8492</v>
      </c>
      <c r="F15" s="5">
        <v>9638</v>
      </c>
      <c r="G15" s="5">
        <v>10475</v>
      </c>
      <c r="H15" s="5">
        <v>13703</v>
      </c>
      <c r="I15" s="5">
        <v>12998</v>
      </c>
      <c r="J15" s="5">
        <v>15616</v>
      </c>
      <c r="K15" s="5">
        <v>16494</v>
      </c>
      <c r="L15" s="5">
        <v>12914</v>
      </c>
      <c r="M15" s="5">
        <v>12386</v>
      </c>
      <c r="N15" s="6">
        <v>162944</v>
      </c>
    </row>
    <row r="17" spans="1:14" x14ac:dyDescent="0.3">
      <c r="A17" s="1" t="s">
        <v>20</v>
      </c>
    </row>
    <row r="18" spans="1:14" x14ac:dyDescent="0.3">
      <c r="A18" s="2"/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18</v>
      </c>
    </row>
    <row r="19" spans="1:14" x14ac:dyDescent="0.3">
      <c r="A19" s="3" t="s">
        <v>13</v>
      </c>
      <c r="B19" s="4">
        <f>10654+55+0</f>
        <v>10709</v>
      </c>
      <c r="C19" s="4">
        <f>(21577+107+0+0)-B19</f>
        <v>10975</v>
      </c>
      <c r="D19" s="4">
        <v>11534</v>
      </c>
      <c r="E19" s="4">
        <v>11002</v>
      </c>
      <c r="F19" s="4">
        <v>12183</v>
      </c>
      <c r="G19" s="4">
        <v>8922</v>
      </c>
      <c r="H19" s="4">
        <v>8539</v>
      </c>
      <c r="I19" s="4">
        <v>6393</v>
      </c>
      <c r="J19" s="4">
        <v>10362</v>
      </c>
      <c r="K19" s="4">
        <v>11522</v>
      </c>
      <c r="L19" s="4">
        <v>11141</v>
      </c>
      <c r="M19" s="4">
        <v>10769</v>
      </c>
      <c r="N19" s="5">
        <f>SUM(B19:M19)</f>
        <v>124051</v>
      </c>
    </row>
    <row r="20" spans="1:14" x14ac:dyDescent="0.3">
      <c r="A20" s="3" t="s">
        <v>14</v>
      </c>
      <c r="B20" s="4">
        <f>664+896+355+181</f>
        <v>2096</v>
      </c>
      <c r="C20" s="4">
        <f>(1120+1704+599+362)-B20</f>
        <v>1689</v>
      </c>
      <c r="D20" s="4">
        <v>2231</v>
      </c>
      <c r="E20" s="4">
        <v>2160</v>
      </c>
      <c r="F20" s="4">
        <v>3132</v>
      </c>
      <c r="G20" s="4">
        <v>5076</v>
      </c>
      <c r="H20" s="4">
        <v>7184</v>
      </c>
      <c r="I20" s="4">
        <v>7224</v>
      </c>
      <c r="J20" s="4">
        <v>6089</v>
      </c>
      <c r="K20" s="4">
        <v>6237</v>
      </c>
      <c r="L20" s="4">
        <v>5991</v>
      </c>
      <c r="M20" s="4">
        <v>7137</v>
      </c>
      <c r="N20" s="5">
        <f>SUM(B20:M20)</f>
        <v>56246</v>
      </c>
    </row>
    <row r="21" spans="1:14" x14ac:dyDescent="0.3">
      <c r="A21" s="3" t="s">
        <v>15</v>
      </c>
      <c r="B21" s="4">
        <f>276+28+10+5</f>
        <v>319</v>
      </c>
      <c r="C21" s="4">
        <f>(565+60+42+19)-B21</f>
        <v>367</v>
      </c>
      <c r="D21" s="4">
        <v>361</v>
      </c>
      <c r="E21" s="4">
        <v>421</v>
      </c>
      <c r="F21" s="4">
        <v>704</v>
      </c>
      <c r="G21" s="4">
        <v>1283</v>
      </c>
      <c r="H21" s="4">
        <v>1633</v>
      </c>
      <c r="I21" s="4">
        <v>1746</v>
      </c>
      <c r="J21" s="4">
        <v>1292</v>
      </c>
      <c r="K21" s="4">
        <v>1157</v>
      </c>
      <c r="L21" s="4">
        <v>1035</v>
      </c>
      <c r="M21" s="4">
        <v>1184</v>
      </c>
      <c r="N21" s="5">
        <f>SUM(B21:M21)</f>
        <v>11502</v>
      </c>
    </row>
    <row r="22" spans="1:14" x14ac:dyDescent="0.3">
      <c r="A22" s="7" t="s">
        <v>19</v>
      </c>
      <c r="B22" s="5">
        <f>B19+B20+B21</f>
        <v>13124</v>
      </c>
      <c r="C22" s="5">
        <f>C19+C20+C21</f>
        <v>13031</v>
      </c>
      <c r="D22" s="5">
        <f t="shared" ref="D22:M22" si="0">D19+D20+D21</f>
        <v>14126</v>
      </c>
      <c r="E22" s="5">
        <f t="shared" si="0"/>
        <v>13583</v>
      </c>
      <c r="F22" s="5">
        <f t="shared" si="0"/>
        <v>16019</v>
      </c>
      <c r="G22" s="5">
        <f t="shared" si="0"/>
        <v>15281</v>
      </c>
      <c r="H22" s="5">
        <f t="shared" si="0"/>
        <v>17356</v>
      </c>
      <c r="I22" s="5">
        <f t="shared" si="0"/>
        <v>15363</v>
      </c>
      <c r="J22" s="5">
        <f t="shared" si="0"/>
        <v>17743</v>
      </c>
      <c r="K22" s="5">
        <f t="shared" si="0"/>
        <v>18916</v>
      </c>
      <c r="L22" s="5">
        <f t="shared" si="0"/>
        <v>18167</v>
      </c>
      <c r="M22" s="5">
        <f t="shared" si="0"/>
        <v>19090</v>
      </c>
      <c r="N22" s="6">
        <f>SUM(N19:N21)</f>
        <v>191799</v>
      </c>
    </row>
    <row r="24" spans="1:14" x14ac:dyDescent="0.3">
      <c r="A24" s="1" t="s">
        <v>21</v>
      </c>
    </row>
    <row r="25" spans="1:14" x14ac:dyDescent="0.3">
      <c r="A25" s="2"/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  <c r="M25" s="2" t="s">
        <v>12</v>
      </c>
      <c r="N25" s="2" t="s">
        <v>18</v>
      </c>
    </row>
    <row r="26" spans="1:14" x14ac:dyDescent="0.3">
      <c r="A26" s="3" t="s">
        <v>13</v>
      </c>
      <c r="B26" s="4">
        <v>10610</v>
      </c>
      <c r="C26" s="4">
        <v>10664</v>
      </c>
      <c r="D26" s="4">
        <v>12054</v>
      </c>
      <c r="E26" s="4">
        <v>10222</v>
      </c>
      <c r="F26" s="4">
        <v>11618</v>
      </c>
      <c r="G26" s="4">
        <v>8462</v>
      </c>
      <c r="H26" s="4">
        <v>8316</v>
      </c>
      <c r="I26" s="4">
        <v>6502</v>
      </c>
      <c r="J26" s="4">
        <v>9543</v>
      </c>
      <c r="K26" s="4">
        <v>10582</v>
      </c>
      <c r="L26" s="4">
        <v>10290</v>
      </c>
      <c r="M26" s="4">
        <v>11100</v>
      </c>
      <c r="N26" s="5">
        <f>SUM(B26:M26)</f>
        <v>119963</v>
      </c>
    </row>
    <row r="27" spans="1:14" x14ac:dyDescent="0.3">
      <c r="A27" s="3" t="s">
        <v>14</v>
      </c>
      <c r="B27" s="4">
        <v>6542</v>
      </c>
      <c r="C27" s="4">
        <v>4140</v>
      </c>
      <c r="D27" s="4">
        <v>4739</v>
      </c>
      <c r="E27" s="4">
        <v>6536</v>
      </c>
      <c r="F27" s="4">
        <v>7175</v>
      </c>
      <c r="G27" s="4">
        <v>7895</v>
      </c>
      <c r="H27" s="4">
        <v>9308</v>
      </c>
      <c r="I27" s="4">
        <v>9449</v>
      </c>
      <c r="J27" s="4">
        <v>8568</v>
      </c>
      <c r="K27" s="4">
        <v>8507</v>
      </c>
      <c r="L27" s="4">
        <v>7914</v>
      </c>
      <c r="M27" s="4">
        <v>8309</v>
      </c>
      <c r="N27" s="5">
        <f>SUM(B27:M27)</f>
        <v>89082</v>
      </c>
    </row>
    <row r="28" spans="1:14" x14ac:dyDescent="0.3">
      <c r="A28" s="3" t="s">
        <v>15</v>
      </c>
      <c r="B28" s="4">
        <v>1033</v>
      </c>
      <c r="C28" s="4">
        <v>678</v>
      </c>
      <c r="D28" s="4">
        <v>867</v>
      </c>
      <c r="E28" s="4">
        <v>1121</v>
      </c>
      <c r="F28" s="4">
        <v>1215</v>
      </c>
      <c r="G28" s="4">
        <v>1375</v>
      </c>
      <c r="H28" s="4">
        <v>1836</v>
      </c>
      <c r="I28" s="4">
        <v>1933</v>
      </c>
      <c r="J28" s="4">
        <v>1596</v>
      </c>
      <c r="K28" s="4">
        <v>1658</v>
      </c>
      <c r="L28" s="4">
        <v>1476</v>
      </c>
      <c r="M28" s="4">
        <v>1658</v>
      </c>
      <c r="N28" s="5">
        <f>SUM(B28:M28)</f>
        <v>16446</v>
      </c>
    </row>
    <row r="29" spans="1:14" x14ac:dyDescent="0.3">
      <c r="A29" s="7" t="s">
        <v>19</v>
      </c>
      <c r="B29" s="5">
        <f>SUM(B26:B28)</f>
        <v>18185</v>
      </c>
      <c r="C29" s="5">
        <f t="shared" ref="C29:M29" si="1">SUM(C26:C28)</f>
        <v>15482</v>
      </c>
      <c r="D29" s="5">
        <f t="shared" si="1"/>
        <v>17660</v>
      </c>
      <c r="E29" s="5">
        <f t="shared" si="1"/>
        <v>17879</v>
      </c>
      <c r="F29" s="5">
        <f t="shared" si="1"/>
        <v>20008</v>
      </c>
      <c r="G29" s="5">
        <f t="shared" si="1"/>
        <v>17732</v>
      </c>
      <c r="H29" s="5">
        <f t="shared" si="1"/>
        <v>19460</v>
      </c>
      <c r="I29" s="5">
        <f t="shared" si="1"/>
        <v>17884</v>
      </c>
      <c r="J29" s="5">
        <f t="shared" si="1"/>
        <v>19707</v>
      </c>
      <c r="K29" s="5">
        <f t="shared" si="1"/>
        <v>20747</v>
      </c>
      <c r="L29" s="5">
        <f t="shared" si="1"/>
        <v>19680</v>
      </c>
      <c r="M29" s="5">
        <f t="shared" si="1"/>
        <v>21067</v>
      </c>
      <c r="N29" s="6">
        <f>SUM(N26:N28)</f>
        <v>225491</v>
      </c>
    </row>
    <row r="31" spans="1:14" x14ac:dyDescent="0.3">
      <c r="A31" s="1" t="s">
        <v>22</v>
      </c>
    </row>
    <row r="32" spans="1:14" x14ac:dyDescent="0.3">
      <c r="A32" s="2"/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  <c r="N32" s="2" t="s">
        <v>18</v>
      </c>
    </row>
    <row r="33" spans="1:14" x14ac:dyDescent="0.3">
      <c r="A33" s="3" t="s">
        <v>13</v>
      </c>
      <c r="B33" s="4">
        <v>11863</v>
      </c>
      <c r="C33" s="4">
        <v>11491</v>
      </c>
      <c r="D33" s="4">
        <v>12967</v>
      </c>
      <c r="E33" s="4">
        <v>10916</v>
      </c>
      <c r="F33" s="4">
        <v>12594</v>
      </c>
      <c r="G33" s="4">
        <v>10018</v>
      </c>
      <c r="H33" s="4">
        <v>9661</v>
      </c>
      <c r="I33" s="4">
        <v>7693</v>
      </c>
      <c r="J33" s="4">
        <f>11+10946</f>
        <v>10957</v>
      </c>
      <c r="K33" s="4">
        <v>12507</v>
      </c>
      <c r="L33" s="4">
        <v>12029</v>
      </c>
      <c r="M33" s="4">
        <v>10932</v>
      </c>
      <c r="N33" s="5">
        <f>SUM(B33:M33)</f>
        <v>133628</v>
      </c>
    </row>
    <row r="34" spans="1:14" x14ac:dyDescent="0.3">
      <c r="A34" s="3" t="s">
        <v>14</v>
      </c>
      <c r="B34" s="4">
        <v>7697</v>
      </c>
      <c r="C34" s="4">
        <v>6573</v>
      </c>
      <c r="D34" s="4">
        <v>7405</v>
      </c>
      <c r="E34" s="4">
        <v>7592</v>
      </c>
      <c r="F34" s="4">
        <v>7476</v>
      </c>
      <c r="G34" s="4">
        <v>7670</v>
      </c>
      <c r="H34" s="4">
        <v>8354</v>
      </c>
      <c r="I34" s="4">
        <v>8358</v>
      </c>
      <c r="J34" s="4">
        <v>7642</v>
      </c>
      <c r="K34" s="4">
        <v>7656</v>
      </c>
      <c r="L34" s="4">
        <v>7328</v>
      </c>
      <c r="M34" s="4">
        <v>7873</v>
      </c>
      <c r="N34" s="5">
        <f>SUM(B34:M34)</f>
        <v>91624</v>
      </c>
    </row>
    <row r="35" spans="1:14" x14ac:dyDescent="0.3">
      <c r="A35" s="3" t="s">
        <v>15</v>
      </c>
      <c r="B35" s="4">
        <v>1487</v>
      </c>
      <c r="C35" s="4">
        <v>1240</v>
      </c>
      <c r="D35" s="4">
        <v>1448</v>
      </c>
      <c r="E35" s="4">
        <v>1591</v>
      </c>
      <c r="F35" s="4">
        <v>1469</v>
      </c>
      <c r="G35" s="4">
        <v>1689</v>
      </c>
      <c r="H35" s="4">
        <v>2057</v>
      </c>
      <c r="I35" s="4">
        <v>1954</v>
      </c>
      <c r="J35" s="4">
        <v>1785</v>
      </c>
      <c r="K35" s="4">
        <v>1660</v>
      </c>
      <c r="L35" s="4">
        <v>1513</v>
      </c>
      <c r="M35" s="4">
        <v>1759</v>
      </c>
      <c r="N35" s="5">
        <f>SUM(B35:M35)</f>
        <v>19652</v>
      </c>
    </row>
    <row r="36" spans="1:14" x14ac:dyDescent="0.3">
      <c r="A36" s="7" t="s">
        <v>19</v>
      </c>
      <c r="B36" s="5">
        <f>SUM(B33:B35)</f>
        <v>21047</v>
      </c>
      <c r="C36" s="5">
        <f>SUM(C33:C35)</f>
        <v>19304</v>
      </c>
      <c r="D36" s="5">
        <f t="shared" ref="D36:M36" si="2">SUM(D33:D35)</f>
        <v>21820</v>
      </c>
      <c r="E36" s="5">
        <f t="shared" si="2"/>
        <v>20099</v>
      </c>
      <c r="F36" s="5">
        <f t="shared" si="2"/>
        <v>21539</v>
      </c>
      <c r="G36" s="5">
        <f t="shared" si="2"/>
        <v>19377</v>
      </c>
      <c r="H36" s="5">
        <f t="shared" si="2"/>
        <v>20072</v>
      </c>
      <c r="I36" s="5">
        <f t="shared" si="2"/>
        <v>18005</v>
      </c>
      <c r="J36" s="5">
        <f t="shared" si="2"/>
        <v>20384</v>
      </c>
      <c r="K36" s="5">
        <f t="shared" si="2"/>
        <v>21823</v>
      </c>
      <c r="L36" s="5">
        <f t="shared" si="2"/>
        <v>20870</v>
      </c>
      <c r="M36" s="5">
        <f t="shared" si="2"/>
        <v>20564</v>
      </c>
      <c r="N36" s="6">
        <f>SUM(N33:N35)</f>
        <v>244904</v>
      </c>
    </row>
    <row r="38" spans="1:14" x14ac:dyDescent="0.3">
      <c r="A38" s="1" t="s">
        <v>23</v>
      </c>
    </row>
    <row r="39" spans="1:14" x14ac:dyDescent="0.3">
      <c r="A39" s="2"/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  <c r="K39" s="2" t="s">
        <v>10</v>
      </c>
      <c r="L39" s="2" t="s">
        <v>11</v>
      </c>
      <c r="M39" s="2" t="s">
        <v>12</v>
      </c>
      <c r="N39" s="2" t="s">
        <v>18</v>
      </c>
    </row>
    <row r="40" spans="1:14" x14ac:dyDescent="0.3">
      <c r="A40" s="3" t="s">
        <v>13</v>
      </c>
      <c r="B40" s="4">
        <v>11985</v>
      </c>
      <c r="C40" s="4">
        <v>12032</v>
      </c>
      <c r="D40" s="4">
        <v>12251</v>
      </c>
      <c r="E40" s="4">
        <v>11624</v>
      </c>
      <c r="F40" s="4">
        <v>12603</v>
      </c>
      <c r="G40" s="4">
        <v>9745</v>
      </c>
      <c r="H40" s="4">
        <v>9945</v>
      </c>
      <c r="I40" s="4">
        <v>7478</v>
      </c>
      <c r="J40" s="4">
        <v>10821</v>
      </c>
      <c r="K40" s="4">
        <v>13112</v>
      </c>
      <c r="L40" s="4">
        <v>12049</v>
      </c>
      <c r="M40" s="4">
        <v>11474</v>
      </c>
      <c r="N40" s="5">
        <f>SUM(B40:M40)</f>
        <v>135119</v>
      </c>
    </row>
    <row r="41" spans="1:14" x14ac:dyDescent="0.3">
      <c r="A41" s="3" t="s">
        <v>14</v>
      </c>
      <c r="B41" s="4">
        <v>7638</v>
      </c>
      <c r="C41" s="4">
        <v>7058</v>
      </c>
      <c r="D41" s="4">
        <v>7951</v>
      </c>
      <c r="E41" s="4">
        <v>8394</v>
      </c>
      <c r="F41" s="4">
        <f>351+8050</f>
        <v>8401</v>
      </c>
      <c r="G41" s="4">
        <v>8325</v>
      </c>
      <c r="H41" s="4">
        <v>8866</v>
      </c>
      <c r="I41" s="4">
        <v>9113</v>
      </c>
      <c r="J41" s="4">
        <v>8573</v>
      </c>
      <c r="K41" s="4">
        <v>8365</v>
      </c>
      <c r="L41" s="4">
        <v>7930</v>
      </c>
      <c r="M41" s="4">
        <v>8144</v>
      </c>
      <c r="N41" s="5">
        <f>SUM(B41:M41)</f>
        <v>98758</v>
      </c>
    </row>
    <row r="42" spans="1:14" x14ac:dyDescent="0.3">
      <c r="A42" s="3" t="s">
        <v>15</v>
      </c>
      <c r="B42" s="4">
        <v>1570</v>
      </c>
      <c r="C42" s="4">
        <v>1402</v>
      </c>
      <c r="D42" s="4">
        <v>1591</v>
      </c>
      <c r="E42" s="4">
        <v>1675</v>
      </c>
      <c r="F42" s="4">
        <v>1787</v>
      </c>
      <c r="G42" s="4">
        <v>1831</v>
      </c>
      <c r="H42" s="4">
        <v>2078</v>
      </c>
      <c r="I42" s="4">
        <v>2149</v>
      </c>
      <c r="J42" s="4">
        <v>1851</v>
      </c>
      <c r="K42" s="4">
        <v>1756</v>
      </c>
      <c r="L42" s="4">
        <v>1740</v>
      </c>
      <c r="M42" s="4">
        <v>1884</v>
      </c>
      <c r="N42" s="5">
        <f>SUM(B42:M42)</f>
        <v>21314</v>
      </c>
    </row>
    <row r="43" spans="1:14" x14ac:dyDescent="0.3">
      <c r="A43" s="7" t="s">
        <v>19</v>
      </c>
      <c r="B43" s="5">
        <f>SUM(B40:B42)</f>
        <v>21193</v>
      </c>
      <c r="C43" s="5">
        <f>SUM(C40:C42)</f>
        <v>20492</v>
      </c>
      <c r="D43" s="5">
        <f t="shared" ref="D43:M43" si="3">SUM(D40:D42)</f>
        <v>21793</v>
      </c>
      <c r="E43" s="5">
        <f t="shared" si="3"/>
        <v>21693</v>
      </c>
      <c r="F43" s="5">
        <f t="shared" si="3"/>
        <v>22791</v>
      </c>
      <c r="G43" s="5">
        <f t="shared" si="3"/>
        <v>19901</v>
      </c>
      <c r="H43" s="5">
        <f t="shared" si="3"/>
        <v>20889</v>
      </c>
      <c r="I43" s="5">
        <f t="shared" si="3"/>
        <v>18740</v>
      </c>
      <c r="J43" s="5">
        <f t="shared" si="3"/>
        <v>21245</v>
      </c>
      <c r="K43" s="5">
        <f t="shared" si="3"/>
        <v>23233</v>
      </c>
      <c r="L43" s="5">
        <f t="shared" si="3"/>
        <v>21719</v>
      </c>
      <c r="M43" s="5">
        <f t="shared" si="3"/>
        <v>21502</v>
      </c>
      <c r="N43" s="6">
        <f>SUM(N40:N42)</f>
        <v>255191</v>
      </c>
    </row>
    <row r="45" spans="1:14" x14ac:dyDescent="0.3">
      <c r="A45" s="1" t="s">
        <v>24</v>
      </c>
    </row>
    <row r="46" spans="1:14" x14ac:dyDescent="0.3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18</v>
      </c>
    </row>
    <row r="47" spans="1:14" x14ac:dyDescent="0.3">
      <c r="A47" s="3" t="s">
        <v>13</v>
      </c>
      <c r="B47" s="4">
        <v>12058</v>
      </c>
      <c r="C47" s="4">
        <v>11636</v>
      </c>
      <c r="D47" s="4">
        <v>12571</v>
      </c>
      <c r="E47" s="4">
        <v>11475</v>
      </c>
      <c r="F47" s="4">
        <v>12567</v>
      </c>
      <c r="G47" s="4">
        <v>9554</v>
      </c>
      <c r="H47" s="4"/>
      <c r="I47" s="4"/>
      <c r="J47" s="4"/>
      <c r="K47" s="4"/>
      <c r="L47" s="4"/>
      <c r="M47" s="4"/>
      <c r="N47" s="5">
        <f>SUM(B47:M47)</f>
        <v>69861</v>
      </c>
    </row>
    <row r="48" spans="1:14" x14ac:dyDescent="0.3">
      <c r="A48" s="3" t="s">
        <v>14</v>
      </c>
      <c r="B48" s="4">
        <v>7876</v>
      </c>
      <c r="C48" s="4">
        <v>6930</v>
      </c>
      <c r="D48" s="4">
        <v>8188</v>
      </c>
      <c r="E48" s="4">
        <v>7934</v>
      </c>
      <c r="F48" s="4">
        <v>8379</v>
      </c>
      <c r="G48" s="4">
        <v>8388</v>
      </c>
      <c r="H48" s="4"/>
      <c r="I48" s="4"/>
      <c r="J48" s="4"/>
      <c r="K48" s="4"/>
      <c r="L48" s="4"/>
      <c r="M48" s="4"/>
      <c r="N48" s="5">
        <f>SUM(B48:M48)</f>
        <v>47695</v>
      </c>
    </row>
    <row r="49" spans="1:14" x14ac:dyDescent="0.3">
      <c r="A49" s="3" t="s">
        <v>15</v>
      </c>
      <c r="B49" s="4">
        <v>1776</v>
      </c>
      <c r="C49" s="4">
        <v>1581</v>
      </c>
      <c r="D49" s="4">
        <v>1855</v>
      </c>
      <c r="E49" s="4">
        <v>2016</v>
      </c>
      <c r="F49" s="4">
        <v>2266</v>
      </c>
      <c r="G49" s="4">
        <v>2333</v>
      </c>
      <c r="H49" s="4"/>
      <c r="I49" s="4"/>
      <c r="J49" s="4"/>
      <c r="K49" s="4"/>
      <c r="L49" s="4"/>
      <c r="M49" s="4"/>
      <c r="N49" s="5">
        <f>SUM(B49:M49)</f>
        <v>11827</v>
      </c>
    </row>
    <row r="50" spans="1:14" x14ac:dyDescent="0.3">
      <c r="A50" s="7" t="s">
        <v>19</v>
      </c>
      <c r="B50" s="5">
        <f>SUM(B47:B49)</f>
        <v>21710</v>
      </c>
      <c r="C50" s="5">
        <f>SUM(C47:C49)</f>
        <v>20147</v>
      </c>
      <c r="D50" s="5">
        <f t="shared" ref="D50:M50" si="4">SUM(D47:D49)</f>
        <v>22614</v>
      </c>
      <c r="E50" s="5">
        <f t="shared" si="4"/>
        <v>21425</v>
      </c>
      <c r="F50" s="5">
        <f t="shared" si="4"/>
        <v>23212</v>
      </c>
      <c r="G50" s="5">
        <f t="shared" si="4"/>
        <v>20275</v>
      </c>
      <c r="H50" s="5">
        <f t="shared" si="4"/>
        <v>0</v>
      </c>
      <c r="I50" s="5">
        <f t="shared" si="4"/>
        <v>0</v>
      </c>
      <c r="J50" s="5">
        <f t="shared" si="4"/>
        <v>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6">
        <f>SUM(N47:N49)</f>
        <v>129383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Mensili</vt:lpstr>
    </vt:vector>
  </TitlesOfParts>
  <Company>Comune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Dilenge</dc:creator>
  <cp:lastModifiedBy>Paola Righetti</cp:lastModifiedBy>
  <dcterms:created xsi:type="dcterms:W3CDTF">2021-02-04T08:10:24Z</dcterms:created>
  <dcterms:modified xsi:type="dcterms:W3CDTF">2025-07-16T15:47:19Z</dcterms:modified>
</cp:coreProperties>
</file>